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OCUMENTs\Pedagogics\Biostatistics.BSc\Tasks.solved\"/>
    </mc:Choice>
  </mc:AlternateContent>
  <bookViews>
    <workbookView xWindow="120" yWindow="150" windowWidth="24915" windowHeight="12075" activeTab="6"/>
  </bookViews>
  <sheets>
    <sheet name="Task1" sheetId="6" r:id="rId1"/>
    <sheet name="Task2" sheetId="7" r:id="rId2"/>
    <sheet name="Task3" sheetId="1" r:id="rId3"/>
    <sheet name="Task4" sheetId="2" r:id="rId4"/>
    <sheet name="Task5" sheetId="3" r:id="rId5"/>
    <sheet name="Task6" sheetId="4" r:id="rId6"/>
    <sheet name="Task7" sheetId="5" r:id="rId7"/>
  </sheets>
  <calcPr calcId="162913"/>
</workbook>
</file>

<file path=xl/calcChain.xml><?xml version="1.0" encoding="utf-8"?>
<calcChain xmlns="http://schemas.openxmlformats.org/spreadsheetml/2006/main">
  <c r="B6" i="4" l="1"/>
  <c r="B18" i="7" l="1"/>
  <c r="B17" i="7"/>
  <c r="B15" i="7"/>
  <c r="E5" i="2" l="1"/>
  <c r="B14" i="7"/>
  <c r="E5" i="7" l="1"/>
  <c r="B5" i="7"/>
  <c r="E6" i="7" l="1"/>
  <c r="E7" i="7" s="1"/>
  <c r="G7" i="7" s="1"/>
  <c r="E4" i="5"/>
  <c r="E5" i="5" s="1"/>
  <c r="E4" i="4"/>
  <c r="E5" i="4" s="1"/>
  <c r="D2" i="3"/>
  <c r="D4" i="3" s="1"/>
  <c r="D3" i="3"/>
  <c r="F8" i="3" s="1"/>
  <c r="E6" i="2"/>
  <c r="E7" i="2" s="1"/>
  <c r="G4" i="1"/>
  <c r="E4" i="1"/>
  <c r="E5" i="1" s="1"/>
  <c r="F10" i="3" l="1"/>
  <c r="F9" i="3"/>
  <c r="G5" i="1"/>
</calcChain>
</file>

<file path=xl/sharedStrings.xml><?xml version="1.0" encoding="utf-8"?>
<sst xmlns="http://schemas.openxmlformats.org/spreadsheetml/2006/main" count="93" uniqueCount="70">
  <si>
    <t>mu0=</t>
  </si>
  <si>
    <t>n=</t>
  </si>
  <si>
    <t>m=</t>
  </si>
  <si>
    <t>TASK 6.3</t>
  </si>
  <si>
    <t>s=</t>
  </si>
  <si>
    <t>H0: m=mu0</t>
  </si>
  <si>
    <t>H1: m&lt;&gt;mu0</t>
  </si>
  <si>
    <t>!=</t>
  </si>
  <si>
    <t>p-value=</t>
  </si>
  <si>
    <t>t=</t>
  </si>
  <si>
    <t>H1: m&gt;mu0</t>
  </si>
  <si>
    <t>non signigficant changes in surv time</t>
  </si>
  <si>
    <t>Add more patients :)</t>
  </si>
  <si>
    <t>p0=</t>
  </si>
  <si>
    <t>p=</t>
  </si>
  <si>
    <t>Hypotheses</t>
  </si>
  <si>
    <t>Ho: pi = p0</t>
  </si>
  <si>
    <t>Ha: pi &lt;&gt; p0</t>
  </si>
  <si>
    <t>z=</t>
  </si>
  <si>
    <t>sp=</t>
  </si>
  <si>
    <t>data:</t>
  </si>
  <si>
    <t>1. C.I.:</t>
  </si>
  <si>
    <t>mean=</t>
  </si>
  <si>
    <t>C.I. or M.E.</t>
  </si>
  <si>
    <t>st.dev=</t>
  </si>
  <si>
    <t>n=16</t>
  </si>
  <si>
    <t>Answer</t>
  </si>
  <si>
    <t xml:space="preserve">11 +/- 0.87 </t>
  </si>
  <si>
    <t>2. Compare with 12</t>
  </si>
  <si>
    <t>Ho:  mu = 12</t>
  </si>
  <si>
    <t>Ha:  mu &lt;&gt; 12</t>
  </si>
  <si>
    <t>p-val</t>
  </si>
  <si>
    <t>old fashion</t>
  </si>
  <si>
    <t xml:space="preserve">mu0 = </t>
  </si>
  <si>
    <t>Ho:  mu &gt;= mu0</t>
  </si>
  <si>
    <t>Ha:  mu &lt; mu0</t>
  </si>
  <si>
    <t>Ho:  mu=mu0</t>
  </si>
  <si>
    <t>Ha:  mu&lt;&gt;mu0</t>
  </si>
  <si>
    <t>Potential source of this significance:</t>
  </si>
  <si>
    <t>Unadequate selection of the sample</t>
  </si>
  <si>
    <t>Ho:  mu &lt;= 14.6</t>
  </si>
  <si>
    <t>Ha:  mu &gt; 14.6</t>
  </si>
  <si>
    <t>survived</t>
  </si>
  <si>
    <t>One tail</t>
  </si>
  <si>
    <t>Ho: p &lt;= p0</t>
  </si>
  <si>
    <t>Ha: p &gt; p0</t>
  </si>
  <si>
    <t>Two tails</t>
  </si>
  <si>
    <t>Ho: p = p0</t>
  </si>
  <si>
    <t>Ha: p &lt;&gt; p0</t>
  </si>
  <si>
    <t>Here both are possible! make a decision!</t>
  </si>
  <si>
    <t>NOTE:</t>
  </si>
  <si>
    <t>If you ask a question whether your treatment is BETTER - use one tail hypothes</t>
  </si>
  <si>
    <t>If you ask a question whether your treatment is DIFFERENT - use 2-tail hypothes</t>
  </si>
  <si>
    <t>TASK 6.1</t>
  </si>
  <si>
    <t>TASK 6.2</t>
  </si>
  <si>
    <t>TASK 6.4</t>
  </si>
  <si>
    <t>TASK 6.5</t>
  </si>
  <si>
    <t>TASK 6.6</t>
  </si>
  <si>
    <t>TASK 6.7</t>
  </si>
  <si>
    <t>CONCLUSION: The first question of a statistitian to a colaborating biologist: "what is your precise question?"</t>
  </si>
  <si>
    <t xml:space="preserve">z(a/2) = </t>
  </si>
  <si>
    <t>M.E.=</t>
  </si>
  <si>
    <t>H0: m&lt;=mu0</t>
  </si>
  <si>
    <t>two tail</t>
  </si>
  <si>
    <t>one tail</t>
  </si>
  <si>
    <t>p-value is small=&gt; significant change =&gt; reject Ho</t>
  </si>
  <si>
    <t>by new function T.DIST</t>
  </si>
  <si>
    <t>Wow! That's low!</t>
  </si>
  <si>
    <t>lim1</t>
  </si>
  <si>
    <t>lim2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</si>
</sst>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0" xfId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3" borderId="0" xfId="0" applyFont="1" applyFill="1"/>
    <xf numFmtId="0" fontId="0" fillId="3" borderId="0" xfId="0" applyFill="1"/>
    <xf numFmtId="0" fontId="2" fillId="3" borderId="0" xfId="0" applyFont="1" applyFill="1"/>
    <xf numFmtId="0" fontId="8" fillId="4" borderId="0" xfId="0" applyFont="1" applyFill="1"/>
    <xf numFmtId="0" fontId="0" fillId="4" borderId="0" xfId="0" applyFill="1"/>
    <xf numFmtId="0" fontId="2" fillId="4" borderId="0" xfId="0" applyFont="1" applyFill="1"/>
    <xf numFmtId="0" fontId="9" fillId="0" borderId="0" xfId="0" applyFont="1"/>
    <xf numFmtId="0" fontId="10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30" zoomScaleNormal="130" workbookViewId="0">
      <selection activeCell="B23" sqref="B23"/>
    </sheetView>
  </sheetViews>
  <sheetFormatPr defaultRowHeight="15" x14ac:dyDescent="0.25"/>
  <sheetData>
    <row r="1" spans="1:1" x14ac:dyDescent="0.25">
      <c r="A1" s="18" t="s">
        <v>53</v>
      </c>
    </row>
    <row r="3" spans="1:1" x14ac:dyDescent="0.25">
      <c r="A3" s="2" t="s">
        <v>40</v>
      </c>
    </row>
    <row r="4" spans="1:1" x14ac:dyDescent="0.25">
      <c r="A4" s="2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7" zoomScale="295" zoomScaleNormal="295" workbookViewId="0">
      <selection activeCell="B19" sqref="B19"/>
    </sheetView>
  </sheetViews>
  <sheetFormatPr defaultRowHeight="15" x14ac:dyDescent="0.25"/>
  <sheetData>
    <row r="1" spans="1:9" x14ac:dyDescent="0.25">
      <c r="A1" s="18" t="s">
        <v>54</v>
      </c>
      <c r="E1" s="11" t="s">
        <v>43</v>
      </c>
      <c r="G1" s="14" t="s">
        <v>46</v>
      </c>
      <c r="I1" t="s">
        <v>49</v>
      </c>
    </row>
    <row r="2" spans="1:9" x14ac:dyDescent="0.25">
      <c r="E2" s="12" t="s">
        <v>44</v>
      </c>
      <c r="G2" s="15" t="s">
        <v>47</v>
      </c>
    </row>
    <row r="3" spans="1:9" x14ac:dyDescent="0.25">
      <c r="A3" t="s">
        <v>1</v>
      </c>
      <c r="B3">
        <v>100</v>
      </c>
      <c r="E3" s="12" t="s">
        <v>45</v>
      </c>
      <c r="G3" s="15" t="s">
        <v>48</v>
      </c>
    </row>
    <row r="4" spans="1:9" x14ac:dyDescent="0.25">
      <c r="A4" t="s">
        <v>42</v>
      </c>
      <c r="B4">
        <v>70</v>
      </c>
      <c r="E4" s="12"/>
      <c r="G4" s="15"/>
    </row>
    <row r="5" spans="1:9" x14ac:dyDescent="0.25">
      <c r="A5" t="s">
        <v>14</v>
      </c>
      <c r="B5">
        <f>B4/B3</f>
        <v>0.7</v>
      </c>
      <c r="D5" s="10" t="s">
        <v>19</v>
      </c>
      <c r="E5" s="12">
        <f>SQRT(B6*(1-B6)/B3)</f>
        <v>4.8989794855663557E-2</v>
      </c>
      <c r="G5" s="15"/>
    </row>
    <row r="6" spans="1:9" x14ac:dyDescent="0.25">
      <c r="A6" t="s">
        <v>13</v>
      </c>
      <c r="B6">
        <v>0.6</v>
      </c>
      <c r="D6" s="10" t="s">
        <v>18</v>
      </c>
      <c r="E6" s="12">
        <f>(B5-B6)/E5</f>
        <v>2.0412414523193148</v>
      </c>
      <c r="G6" s="15"/>
    </row>
    <row r="7" spans="1:9" x14ac:dyDescent="0.25">
      <c r="D7" t="s">
        <v>8</v>
      </c>
      <c r="E7" s="13">
        <f>_xlfn.NORM.S.DIST(-ABS(E6),TRUE)</f>
        <v>2.0613416668581856E-2</v>
      </c>
      <c r="F7" s="2"/>
      <c r="G7" s="16">
        <f>2*E7</f>
        <v>4.1226833337163711E-2</v>
      </c>
    </row>
    <row r="9" spans="1:9" x14ac:dyDescent="0.25">
      <c r="A9" s="2" t="s">
        <v>50</v>
      </c>
      <c r="B9" s="2" t="s">
        <v>51</v>
      </c>
    </row>
    <row r="10" spans="1:9" x14ac:dyDescent="0.25">
      <c r="A10" s="2"/>
      <c r="B10" s="2" t="s">
        <v>52</v>
      </c>
    </row>
    <row r="12" spans="1:9" x14ac:dyDescent="0.25">
      <c r="A12" s="17" t="s">
        <v>59</v>
      </c>
    </row>
    <row r="14" spans="1:9" x14ac:dyDescent="0.25">
      <c r="A14" t="s">
        <v>60</v>
      </c>
      <c r="B14">
        <f>-_xlfn.NORM.S.INV(0.025)</f>
        <v>1.9599639845400538</v>
      </c>
    </row>
    <row r="15" spans="1:9" x14ac:dyDescent="0.25">
      <c r="A15" t="s">
        <v>61</v>
      </c>
      <c r="B15">
        <f>B14*SQRT(B5*(1-B5)/B3)</f>
        <v>8.9816833185420553E-2</v>
      </c>
    </row>
    <row r="17" spans="1:2" x14ac:dyDescent="0.25">
      <c r="A17" t="s">
        <v>68</v>
      </c>
      <c r="B17">
        <f>B5+B15</f>
        <v>0.78981683318542051</v>
      </c>
    </row>
    <row r="18" spans="1:2" x14ac:dyDescent="0.25">
      <c r="A18" t="s">
        <v>69</v>
      </c>
      <c r="B18">
        <f>B5-B15</f>
        <v>0.6101831668145794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265" zoomScaleNormal="265" workbookViewId="0">
      <selection activeCell="E5" sqref="E5"/>
    </sheetView>
  </sheetViews>
  <sheetFormatPr defaultRowHeight="15" x14ac:dyDescent="0.25"/>
  <cols>
    <col min="1" max="1" width="8.42578125" bestFit="1" customWidth="1"/>
    <col min="2" max="2" width="3" bestFit="1" customWidth="1"/>
    <col min="3" max="3" width="4.85546875" customWidth="1"/>
    <col min="4" max="4" width="12.140625" customWidth="1"/>
  </cols>
  <sheetData>
    <row r="1" spans="1:7" x14ac:dyDescent="0.25">
      <c r="A1" s="1" t="s">
        <v>3</v>
      </c>
      <c r="C1" s="2">
        <v>1</v>
      </c>
      <c r="D1" t="s">
        <v>5</v>
      </c>
      <c r="F1" s="3" t="s">
        <v>62</v>
      </c>
      <c r="G1" s="3"/>
    </row>
    <row r="2" spans="1:7" x14ac:dyDescent="0.25">
      <c r="A2" t="s">
        <v>0</v>
      </c>
      <c r="B2">
        <v>18</v>
      </c>
      <c r="D2" t="s">
        <v>6</v>
      </c>
      <c r="E2" t="s">
        <v>7</v>
      </c>
      <c r="F2" s="3" t="s">
        <v>10</v>
      </c>
      <c r="G2" s="3"/>
    </row>
    <row r="3" spans="1:7" x14ac:dyDescent="0.25">
      <c r="A3" t="s">
        <v>1</v>
      </c>
      <c r="B3">
        <v>10</v>
      </c>
      <c r="D3" t="s">
        <v>63</v>
      </c>
      <c r="F3" s="3" t="s">
        <v>64</v>
      </c>
      <c r="G3" s="3"/>
    </row>
    <row r="4" spans="1:7" x14ac:dyDescent="0.25">
      <c r="A4" t="s">
        <v>2</v>
      </c>
      <c r="B4">
        <v>20</v>
      </c>
      <c r="C4" s="2">
        <v>2</v>
      </c>
      <c r="D4" t="s">
        <v>9</v>
      </c>
      <c r="E4">
        <f>(B4-B2)/(B5/SQRT(B3))</f>
        <v>1.2649110640673518</v>
      </c>
      <c r="F4" s="3" t="s">
        <v>9</v>
      </c>
      <c r="G4" s="3">
        <f>(B4-B2)/(B5/SQRT(B3))</f>
        <v>1.2649110640673518</v>
      </c>
    </row>
    <row r="5" spans="1:7" x14ac:dyDescent="0.25">
      <c r="A5" t="s">
        <v>4</v>
      </c>
      <c r="B5">
        <v>5</v>
      </c>
      <c r="D5" t="s">
        <v>8</v>
      </c>
      <c r="E5">
        <f>TDIST(E4,B3-1,2)</f>
        <v>0.23767256317898594</v>
      </c>
      <c r="F5" s="3" t="s">
        <v>8</v>
      </c>
      <c r="G5" s="3">
        <f>TDIST(E4,B3-1,1)</f>
        <v>0.11883628158949297</v>
      </c>
    </row>
    <row r="7" spans="1:7" x14ac:dyDescent="0.25">
      <c r="D7" s="2" t="s">
        <v>11</v>
      </c>
    </row>
    <row r="8" spans="1:7" x14ac:dyDescent="0.25">
      <c r="C8" s="2">
        <v>3</v>
      </c>
      <c r="D8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265" zoomScaleNormal="265" workbookViewId="0">
      <selection activeCell="E5" sqref="E5"/>
    </sheetView>
  </sheetViews>
  <sheetFormatPr defaultRowHeight="15" x14ac:dyDescent="0.25"/>
  <cols>
    <col min="1" max="1" width="6.28515625" bestFit="1" customWidth="1"/>
    <col min="2" max="2" width="5.85546875" customWidth="1"/>
  </cols>
  <sheetData>
    <row r="1" spans="1:5" x14ac:dyDescent="0.25">
      <c r="A1" s="1" t="s">
        <v>55</v>
      </c>
      <c r="D1" t="s">
        <v>15</v>
      </c>
    </row>
    <row r="2" spans="1:5" x14ac:dyDescent="0.25">
      <c r="A2" t="s">
        <v>13</v>
      </c>
      <c r="B2">
        <v>0.5</v>
      </c>
      <c r="D2" t="s">
        <v>16</v>
      </c>
    </row>
    <row r="3" spans="1:5" x14ac:dyDescent="0.25">
      <c r="A3" t="s">
        <v>1</v>
      </c>
      <c r="B3">
        <v>100</v>
      </c>
      <c r="D3" t="s">
        <v>17</v>
      </c>
    </row>
    <row r="4" spans="1:5" x14ac:dyDescent="0.25">
      <c r="A4" t="s">
        <v>14</v>
      </c>
      <c r="B4">
        <v>0.6</v>
      </c>
    </row>
    <row r="5" spans="1:5" x14ac:dyDescent="0.25">
      <c r="D5" t="s">
        <v>19</v>
      </c>
      <c r="E5">
        <f>SQRT(B2*(1-B2)/B3)</f>
        <v>0.05</v>
      </c>
    </row>
    <row r="6" spans="1:5" x14ac:dyDescent="0.25">
      <c r="D6" t="s">
        <v>18</v>
      </c>
      <c r="E6">
        <f>(B4-B2)/E5</f>
        <v>1.9999999999999996</v>
      </c>
    </row>
    <row r="7" spans="1:5" x14ac:dyDescent="0.25">
      <c r="D7" t="s">
        <v>8</v>
      </c>
      <c r="E7" s="2">
        <f>2*_xlfn.NORM.S.DIST(-ABS(E6),TRUE)</f>
        <v>4.5500263896358438E-2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250" zoomScaleNormal="250" workbookViewId="0">
      <selection activeCell="F11" sqref="F11"/>
    </sheetView>
  </sheetViews>
  <sheetFormatPr defaultRowHeight="15" x14ac:dyDescent="0.25"/>
  <cols>
    <col min="3" max="3" width="10.28515625" customWidth="1"/>
    <col min="5" max="5" width="5.42578125" bestFit="1" customWidth="1"/>
  </cols>
  <sheetData>
    <row r="1" spans="1:7" x14ac:dyDescent="0.25">
      <c r="A1" s="1" t="s">
        <v>56</v>
      </c>
      <c r="C1" s="2" t="s">
        <v>21</v>
      </c>
    </row>
    <row r="2" spans="1:7" x14ac:dyDescent="0.25">
      <c r="A2" t="s">
        <v>20</v>
      </c>
      <c r="B2" t="s">
        <v>25</v>
      </c>
      <c r="C2" t="s">
        <v>24</v>
      </c>
      <c r="D2">
        <f>STDEV(A3:A18)</f>
        <v>1.6260381299342292</v>
      </c>
    </row>
    <row r="3" spans="1:7" ht="15.75" x14ac:dyDescent="0.25">
      <c r="A3" s="4">
        <v>10.3</v>
      </c>
      <c r="C3" t="s">
        <v>22</v>
      </c>
      <c r="D3">
        <f>AVERAGE(A3:A18)</f>
        <v>11</v>
      </c>
    </row>
    <row r="4" spans="1:7" ht="15.75" x14ac:dyDescent="0.25">
      <c r="A4" s="4">
        <v>11</v>
      </c>
      <c r="C4" t="s">
        <v>23</v>
      </c>
      <c r="D4">
        <f>_xlfn.CONFIDENCE.T(0.05,D2,16)</f>
        <v>0.8664545582777945</v>
      </c>
    </row>
    <row r="5" spans="1:7" ht="15.75" x14ac:dyDescent="0.25">
      <c r="A5" s="4">
        <v>10.5</v>
      </c>
      <c r="C5" s="2" t="s">
        <v>26</v>
      </c>
      <c r="D5" s="2" t="s">
        <v>27</v>
      </c>
    </row>
    <row r="6" spans="1:7" ht="15.75" x14ac:dyDescent="0.25">
      <c r="A6" s="4">
        <v>10</v>
      </c>
    </row>
    <row r="7" spans="1:7" ht="15.75" x14ac:dyDescent="0.25">
      <c r="A7" s="4">
        <v>11.3</v>
      </c>
      <c r="C7" s="2" t="s">
        <v>28</v>
      </c>
    </row>
    <row r="8" spans="1:7" ht="15.75" x14ac:dyDescent="0.25">
      <c r="A8" s="4">
        <v>14.5</v>
      </c>
      <c r="C8" t="s">
        <v>29</v>
      </c>
      <c r="E8" t="s">
        <v>9</v>
      </c>
      <c r="F8">
        <f>(D3-12)/D2*SQRT(16)</f>
        <v>-2.4599669136675129</v>
      </c>
    </row>
    <row r="9" spans="1:7" ht="15.75" x14ac:dyDescent="0.25">
      <c r="A9" s="4">
        <v>13</v>
      </c>
      <c r="C9" t="s">
        <v>30</v>
      </c>
      <c r="E9" s="2" t="s">
        <v>31</v>
      </c>
      <c r="F9" s="2">
        <f>TDIST(ABS(F8),15,2)</f>
        <v>2.6516812099705356E-2</v>
      </c>
      <c r="G9" t="s">
        <v>32</v>
      </c>
    </row>
    <row r="10" spans="1:7" ht="15.75" x14ac:dyDescent="0.25">
      <c r="A10" s="4">
        <v>12.1</v>
      </c>
      <c r="E10" s="2" t="s">
        <v>31</v>
      </c>
      <c r="F10" s="2">
        <f>2*_xlfn.T.DIST(F8,15,TRUE)</f>
        <v>2.6516812099705356E-2</v>
      </c>
      <c r="G10" t="s">
        <v>66</v>
      </c>
    </row>
    <row r="11" spans="1:7" ht="15.75" x14ac:dyDescent="0.25">
      <c r="A11" s="5">
        <v>12.1</v>
      </c>
    </row>
    <row r="12" spans="1:7" ht="15.75" x14ac:dyDescent="0.25">
      <c r="A12" s="5">
        <v>9.4</v>
      </c>
    </row>
    <row r="13" spans="1:7" ht="15.75" x14ac:dyDescent="0.25">
      <c r="A13" s="5">
        <v>11.3</v>
      </c>
    </row>
    <row r="14" spans="1:7" ht="15.75" x14ac:dyDescent="0.25">
      <c r="A14" s="5">
        <v>12</v>
      </c>
    </row>
    <row r="15" spans="1:7" ht="15.75" x14ac:dyDescent="0.25">
      <c r="A15" s="5">
        <v>11.5</v>
      </c>
    </row>
    <row r="16" spans="1:7" ht="15.75" x14ac:dyDescent="0.25">
      <c r="A16" s="5">
        <v>9.3000000000000007</v>
      </c>
    </row>
    <row r="17" spans="1:1" ht="15.75" x14ac:dyDescent="0.25">
      <c r="A17" s="5">
        <v>10.1</v>
      </c>
    </row>
    <row r="18" spans="1:1" ht="15.75" x14ac:dyDescent="0.25">
      <c r="A18" s="5">
        <v>7.6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235" zoomScaleNormal="235" workbookViewId="0">
      <selection activeCell="D6" sqref="D6"/>
    </sheetView>
  </sheetViews>
  <sheetFormatPr defaultRowHeight="15" x14ac:dyDescent="0.25"/>
  <cols>
    <col min="1" max="1" width="6.7109375" bestFit="1" customWidth="1"/>
    <col min="2" max="2" width="4.85546875" customWidth="1"/>
    <col min="4" max="4" width="7.7109375" customWidth="1"/>
    <col min="5" max="5" width="8.85546875" customWidth="1"/>
  </cols>
  <sheetData>
    <row r="1" spans="1:5" x14ac:dyDescent="0.25">
      <c r="A1" s="1" t="s">
        <v>57</v>
      </c>
      <c r="D1" s="7" t="s">
        <v>34</v>
      </c>
    </row>
    <row r="2" spans="1:5" x14ac:dyDescent="0.25">
      <c r="D2" s="7" t="s">
        <v>35</v>
      </c>
    </row>
    <row r="3" spans="1:5" x14ac:dyDescent="0.25">
      <c r="A3" t="s">
        <v>33</v>
      </c>
      <c r="B3">
        <v>65</v>
      </c>
    </row>
    <row r="4" spans="1:5" x14ac:dyDescent="0.25">
      <c r="A4" t="s">
        <v>1</v>
      </c>
      <c r="B4">
        <v>16</v>
      </c>
      <c r="D4" t="s">
        <v>9</v>
      </c>
      <c r="E4">
        <f>(B5-B3)/B6*SQRT(B4)</f>
        <v>-5.7142857142857144</v>
      </c>
    </row>
    <row r="5" spans="1:5" x14ac:dyDescent="0.25">
      <c r="A5" t="s">
        <v>2</v>
      </c>
      <c r="B5">
        <v>55</v>
      </c>
      <c r="D5" t="s">
        <v>8</v>
      </c>
      <c r="E5">
        <f>_xlfn.T.DIST(-ABS(E4),B4-1,TRUE)</f>
        <v>2.0493273512507082E-5</v>
      </c>
    </row>
    <row r="6" spans="1:5" x14ac:dyDescent="0.25">
      <c r="A6" t="s">
        <v>4</v>
      </c>
      <c r="B6" s="7">
        <f>SQRT(49)</f>
        <v>7</v>
      </c>
      <c r="D6" s="2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280" zoomScaleNormal="280" workbookViewId="0">
      <selection activeCell="C4" sqref="C4"/>
    </sheetView>
  </sheetViews>
  <sheetFormatPr defaultRowHeight="15" x14ac:dyDescent="0.25"/>
  <cols>
    <col min="1" max="1" width="6.42578125" bestFit="1" customWidth="1"/>
    <col min="2" max="2" width="7.85546875" customWidth="1"/>
    <col min="3" max="3" width="4.42578125" customWidth="1"/>
    <col min="4" max="4" width="9" customWidth="1"/>
    <col min="5" max="5" width="9.42578125" customWidth="1"/>
  </cols>
  <sheetData>
    <row r="1" spans="1:6" x14ac:dyDescent="0.25">
      <c r="A1" s="1" t="s">
        <v>58</v>
      </c>
      <c r="D1" t="s">
        <v>36</v>
      </c>
    </row>
    <row r="2" spans="1:6" x14ac:dyDescent="0.25">
      <c r="A2" t="s">
        <v>0</v>
      </c>
      <c r="B2">
        <v>15</v>
      </c>
      <c r="D2" t="s">
        <v>37</v>
      </c>
    </row>
    <row r="3" spans="1:6" x14ac:dyDescent="0.25">
      <c r="A3" t="s">
        <v>1</v>
      </c>
      <c r="B3">
        <v>25</v>
      </c>
    </row>
    <row r="4" spans="1:6" x14ac:dyDescent="0.25">
      <c r="A4" t="s">
        <v>2</v>
      </c>
      <c r="B4">
        <v>18</v>
      </c>
      <c r="D4" t="s">
        <v>9</v>
      </c>
      <c r="E4">
        <f>(B4-B2)/B5*SQRT(B3)</f>
        <v>30</v>
      </c>
    </row>
    <row r="5" spans="1:6" x14ac:dyDescent="0.25">
      <c r="A5" t="s">
        <v>4</v>
      </c>
      <c r="B5">
        <v>0.5</v>
      </c>
      <c r="D5" t="s">
        <v>8</v>
      </c>
      <c r="E5" s="2">
        <f>2*_xlfn.T.DIST(-ABS(E4),24,TRUE)</f>
        <v>1.5383438950555478E-20</v>
      </c>
      <c r="F5" t="s">
        <v>67</v>
      </c>
    </row>
    <row r="6" spans="1:6" x14ac:dyDescent="0.25">
      <c r="D6" t="s">
        <v>38</v>
      </c>
    </row>
    <row r="7" spans="1:6" x14ac:dyDescent="0.25">
      <c r="D7" s="2" t="s">
        <v>39</v>
      </c>
    </row>
    <row r="8" spans="1:6" x14ac:dyDescent="0.25">
      <c r="A8" s="6"/>
      <c r="B8" s="8"/>
      <c r="C8" s="9"/>
      <c r="D8" s="6"/>
    </row>
    <row r="9" spans="1:6" x14ac:dyDescent="0.25">
      <c r="A9" s="6"/>
      <c r="B9" s="6"/>
      <c r="C9" s="6"/>
      <c r="D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Task1</vt:lpstr>
      <vt:lpstr>Task2</vt:lpstr>
      <vt:lpstr>Task3</vt:lpstr>
      <vt:lpstr>Task4</vt:lpstr>
      <vt:lpstr>Task5</vt:lpstr>
      <vt:lpstr>Task6</vt:lpstr>
      <vt:lpstr>Task7</vt:lpstr>
    </vt:vector>
  </TitlesOfParts>
  <Company>ATLANTIS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Enseign</dc:creator>
  <cp:lastModifiedBy>Petr Nazarov</cp:lastModifiedBy>
  <dcterms:created xsi:type="dcterms:W3CDTF">2013-04-12T06:25:20Z</dcterms:created>
  <dcterms:modified xsi:type="dcterms:W3CDTF">2020-05-08T09:41:19Z</dcterms:modified>
</cp:coreProperties>
</file>